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440" windowHeight="11580"/>
  </bookViews>
  <sheets>
    <sheet name="Manut DT5" sheetId="8" r:id="rId1"/>
  </sheets>
  <definedNames>
    <definedName name="_xlnm.Print_Area" localSheetId="0">'Manut DT5'!$A$1:$E$82</definedName>
  </definedNames>
  <calcPr calcId="144525"/>
</workbook>
</file>

<file path=xl/calcChain.xml><?xml version="1.0" encoding="utf-8"?>
<calcChain xmlns="http://schemas.openxmlformats.org/spreadsheetml/2006/main">
  <c r="B64" i="8" l="1"/>
  <c r="B60" i="8"/>
  <c r="B56" i="8"/>
  <c r="B40" i="8"/>
  <c r="B32" i="8"/>
  <c r="B36" i="8" s="1"/>
  <c r="C72" i="8"/>
  <c r="C68" i="8"/>
  <c r="C48" i="8"/>
  <c r="C44" i="8"/>
  <c r="B12" i="8" l="1"/>
  <c r="C12" i="8" s="1"/>
  <c r="D48" i="8"/>
  <c r="C40" i="8"/>
  <c r="D44" i="8"/>
  <c r="C36" i="8"/>
  <c r="C32" i="8"/>
  <c r="C64" i="8"/>
  <c r="D68" i="8"/>
  <c r="D72" i="8"/>
  <c r="C60" i="8"/>
  <c r="C56" i="8"/>
  <c r="D24" i="8"/>
  <c r="D20" i="8"/>
  <c r="C16" i="8"/>
  <c r="C8" i="8"/>
  <c r="D74" i="8" l="1"/>
  <c r="D26" i="8"/>
  <c r="D50" i="8"/>
  <c r="D76" i="8" l="1"/>
  <c r="D78" i="8" s="1"/>
  <c r="G5" i="8" s="1"/>
  <c r="D82" i="8" l="1"/>
</calcChain>
</file>

<file path=xl/comments1.xml><?xml version="1.0" encoding="utf-8"?>
<comments xmlns="http://schemas.openxmlformats.org/spreadsheetml/2006/main">
  <authors>
    <author>Quattrocchi, Vincenzo Paolo</author>
  </authors>
  <commentList>
    <comment ref="B8" authorId="0">
      <text>
        <r>
          <rPr>
            <b/>
            <sz val="9"/>
            <color indexed="81"/>
            <rFont val="Tahoma"/>
            <family val="2"/>
          </rPr>
          <t xml:space="preserve">Valorizzare solo le celle in giallo, le altre celle verranno calcolate automaticamente. 
Il valore di Ai (ribasso complessivo) verrà valorizzato solo con tutte le caselle gialle compilate.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<sst xmlns="http://schemas.openxmlformats.org/spreadsheetml/2006/main" count="84" uniqueCount="23">
  <si>
    <t>ATTIVITA' DI MANUTENZIONE ORDINARIA SOGGETTE A RIBASSO %</t>
  </si>
  <si>
    <t xml:space="preserve">BASE ASTA ANNUALE </t>
  </si>
  <si>
    <t>IMPORTO ANNUALE RIBASSATO</t>
  </si>
  <si>
    <t>FIGURA PROFESSIONALE</t>
  </si>
  <si>
    <t>ORE ANNUALI PREVISTE</t>
  </si>
  <si>
    <t>PREZZO UNITARIO (€)</t>
  </si>
  <si>
    <t>IMPORTO ANNUALE PREVISTO (€)</t>
  </si>
  <si>
    <t>ATTIVITA' DI MANUTENZIONE CORRETTIVA - MATERIALI</t>
  </si>
  <si>
    <t>TOTALE LOTTI</t>
  </si>
  <si>
    <t>MANUTENZIONE IMPIANTI CLIMATIZZAZIONE DT5</t>
  </si>
  <si>
    <t>ONERI DI SICUREZZA</t>
  </si>
  <si>
    <t>TOTALE LOTTI TRIENNALE</t>
  </si>
  <si>
    <t>TOTALE</t>
  </si>
  <si>
    <t xml:space="preserve">TOTALE LOTTO </t>
  </si>
  <si>
    <t>TRATTA A12</t>
  </si>
  <si>
    <t>TRATTA A1 NORD</t>
  </si>
  <si>
    <t>TRATTA A1 SUD</t>
  </si>
  <si>
    <t>RIBASSO % SU ELENCO PREZZI</t>
  </si>
  <si>
    <t>ATTIVITA' DI MANUTENZIONE STRAORDINARIA - MATERIALI</t>
  </si>
  <si>
    <t>ATTIVITA' DI MANUTENZIONE CORRETTIVA/STRAORDINARIA - MANODOPERA GIORNI FERIALI</t>
  </si>
  <si>
    <t>ATTIVITA' DI MANUTENZIONE CORRETTIVA/STRAORDINARIA - MANODOPERA GIORNI FESTIVI ED ORARIO NOTTURNO</t>
  </si>
  <si>
    <t xml:space="preserve">Intervento Squadra Tipo </t>
  </si>
  <si>
    <t>Ribasso Complessivo (Ai)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</si>
</sst>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51">
    <xf numFmtId="0" fontId="0" fillId="0" borderId="0" xfId="0"/>
    <xf numFmtId="0" fontId="2" fillId="0" borderId="0" xfId="3" applyProtection="1">
      <protection locked="0"/>
    </xf>
    <xf numFmtId="0" fontId="2" fillId="0" borderId="0" xfId="3" applyFill="1" applyAlignment="1" applyProtection="1">
      <alignment vertical="center"/>
      <protection locked="0"/>
    </xf>
    <xf numFmtId="0" fontId="2" fillId="0" borderId="0" xfId="3" applyAlignment="1" applyProtection="1">
      <alignment vertical="center"/>
      <protection locked="0"/>
    </xf>
    <xf numFmtId="9" fontId="2" fillId="4" borderId="1" xfId="2" applyFont="1" applyFill="1" applyBorder="1" applyAlignment="1" applyProtection="1">
      <alignment horizontal="center" vertical="center" wrapText="1"/>
      <protection locked="0"/>
    </xf>
    <xf numFmtId="44" fontId="5" fillId="0" borderId="2" xfId="1" applyFont="1" applyFill="1" applyBorder="1" applyAlignment="1" applyProtection="1">
      <alignment horizontal="center" vertical="center"/>
      <protection locked="0"/>
    </xf>
    <xf numFmtId="9" fontId="2" fillId="0" borderId="3" xfId="2" applyFont="1" applyFill="1" applyBorder="1" applyAlignment="1" applyProtection="1">
      <alignment horizontal="center" vertical="center" wrapText="1"/>
      <protection locked="0"/>
    </xf>
    <xf numFmtId="44" fontId="5" fillId="0" borderId="3" xfId="1" applyFont="1" applyFill="1" applyBorder="1" applyAlignment="1" applyProtection="1">
      <alignment horizontal="center" vertical="center"/>
      <protection locked="0"/>
    </xf>
    <xf numFmtId="0" fontId="2" fillId="0" borderId="0" xfId="3" applyFill="1" applyProtection="1">
      <protection locked="0"/>
    </xf>
    <xf numFmtId="1" fontId="2" fillId="0" borderId="0" xfId="3" applyNumberFormat="1" applyProtection="1">
      <protection locked="0"/>
    </xf>
    <xf numFmtId="9" fontId="2" fillId="0" borderId="0" xfId="2" applyFont="1" applyAlignment="1" applyProtection="1">
      <alignment vertical="center"/>
      <protection locked="0"/>
    </xf>
    <xf numFmtId="0" fontId="2" fillId="4" borderId="1" xfId="3" applyFill="1" applyBorder="1" applyAlignment="1" applyProtection="1">
      <alignment horizontal="center"/>
      <protection locked="0"/>
    </xf>
    <xf numFmtId="44" fontId="5" fillId="0" borderId="0" xfId="1" applyFont="1" applyFill="1" applyBorder="1" applyAlignment="1" applyProtection="1">
      <alignment horizontal="center" vertical="center"/>
      <protection locked="0"/>
    </xf>
    <xf numFmtId="44" fontId="2" fillId="0" borderId="0" xfId="3" applyNumberFormat="1" applyProtection="1">
      <protection locked="0"/>
    </xf>
    <xf numFmtId="9" fontId="2" fillId="0" borderId="0" xfId="2" applyFont="1" applyProtection="1">
      <protection locked="0"/>
    </xf>
    <xf numFmtId="44" fontId="5" fillId="0" borderId="1" xfId="1" applyFont="1" applyFill="1" applyBorder="1" applyAlignment="1" applyProtection="1">
      <alignment horizontal="center" vertical="center"/>
    </xf>
    <xf numFmtId="1" fontId="5" fillId="0" borderId="1" xfId="1" applyNumberFormat="1" applyFont="1" applyFill="1" applyBorder="1" applyAlignment="1" applyProtection="1">
      <alignment horizontal="center" vertical="center"/>
    </xf>
    <xf numFmtId="44" fontId="2" fillId="0" borderId="1" xfId="1" applyFont="1" applyFill="1" applyBorder="1" applyAlignment="1" applyProtection="1">
      <alignment horizontal="center"/>
    </xf>
    <xf numFmtId="44" fontId="2" fillId="0" borderId="1" xfId="3" applyNumberFormat="1" applyFill="1" applyBorder="1" applyProtection="1"/>
    <xf numFmtId="44" fontId="2" fillId="0" borderId="1" xfId="3" applyNumberFormat="1" applyFont="1" applyFill="1" applyBorder="1" applyProtection="1"/>
    <xf numFmtId="44" fontId="2" fillId="3" borderId="1" xfId="3" applyNumberFormat="1" applyFill="1" applyBorder="1" applyProtection="1"/>
    <xf numFmtId="0" fontId="4" fillId="2" borderId="2" xfId="3" applyFont="1" applyFill="1" applyBorder="1" applyAlignment="1" applyProtection="1">
      <alignment horizontal="center"/>
      <protection locked="0"/>
    </xf>
    <xf numFmtId="0" fontId="4" fillId="2" borderId="3" xfId="3" applyFont="1" applyFill="1" applyBorder="1" applyAlignment="1" applyProtection="1">
      <alignment horizontal="center"/>
      <protection locked="0"/>
    </xf>
    <xf numFmtId="0" fontId="4" fillId="2" borderId="4" xfId="3" applyFont="1" applyFill="1" applyBorder="1" applyAlignment="1" applyProtection="1">
      <alignment horizontal="center"/>
      <protection locked="0"/>
    </xf>
    <xf numFmtId="0" fontId="3" fillId="2" borderId="1" xfId="3" applyFont="1" applyFill="1" applyBorder="1" applyAlignment="1" applyProtection="1">
      <alignment horizontal="center" vertical="center"/>
    </xf>
    <xf numFmtId="0" fontId="2" fillId="0" borderId="0" xfId="3" applyProtection="1"/>
    <xf numFmtId="0" fontId="4" fillId="2" borderId="1" xfId="3" applyFont="1" applyFill="1" applyBorder="1" applyAlignment="1" applyProtection="1">
      <alignment horizontal="center" vertical="center"/>
    </xf>
    <xf numFmtId="0" fontId="4" fillId="0" borderId="1" xfId="3" applyFont="1" applyFill="1" applyBorder="1" applyAlignment="1" applyProtection="1">
      <alignment horizontal="center" vertical="center"/>
    </xf>
    <xf numFmtId="0" fontId="4" fillId="0" borderId="1" xfId="3" applyFont="1" applyFill="1" applyBorder="1" applyAlignment="1" applyProtection="1">
      <alignment horizontal="center" vertical="center"/>
    </xf>
    <xf numFmtId="0" fontId="4" fillId="0" borderId="1" xfId="3" applyFont="1" applyFill="1" applyBorder="1" applyAlignment="1" applyProtection="1">
      <alignment horizontal="center" vertical="center" wrapText="1"/>
    </xf>
    <xf numFmtId="0" fontId="2" fillId="0" borderId="0" xfId="3" applyFill="1" applyAlignment="1" applyProtection="1">
      <alignment vertical="center"/>
    </xf>
    <xf numFmtId="0" fontId="2" fillId="0" borderId="0" xfId="3" applyAlignment="1" applyProtection="1">
      <alignment vertical="center"/>
    </xf>
    <xf numFmtId="44" fontId="5" fillId="0" borderId="3" xfId="1" applyFont="1" applyFill="1" applyBorder="1" applyAlignment="1" applyProtection="1">
      <alignment horizontal="center" vertical="center"/>
    </xf>
    <xf numFmtId="9" fontId="2" fillId="5" borderId="1" xfId="2" applyFont="1" applyFill="1" applyBorder="1" applyAlignment="1" applyProtection="1">
      <alignment horizontal="center" vertical="center" wrapText="1"/>
    </xf>
    <xf numFmtId="0" fontId="2" fillId="0" borderId="1" xfId="3" applyFill="1" applyBorder="1" applyAlignment="1" applyProtection="1">
      <alignment horizontal="right"/>
    </xf>
    <xf numFmtId="0" fontId="2" fillId="0" borderId="1" xfId="3" applyFill="1" applyBorder="1" applyAlignment="1" applyProtection="1">
      <alignment horizontal="center"/>
    </xf>
    <xf numFmtId="10" fontId="2" fillId="0" borderId="2" xfId="2" applyNumberFormat="1" applyFont="1" applyBorder="1" applyAlignment="1" applyProtection="1">
      <alignment horizontal="center"/>
    </xf>
    <xf numFmtId="10" fontId="2" fillId="0" borderId="3" xfId="2" applyNumberFormat="1" applyFont="1" applyBorder="1" applyAlignment="1" applyProtection="1">
      <alignment horizontal="center"/>
    </xf>
    <xf numFmtId="10" fontId="2" fillId="0" borderId="4" xfId="2" applyNumberFormat="1" applyFont="1" applyBorder="1" applyAlignment="1" applyProtection="1">
      <alignment horizontal="center"/>
    </xf>
    <xf numFmtId="0" fontId="2" fillId="0" borderId="0" xfId="3" applyFill="1" applyProtection="1"/>
    <xf numFmtId="44" fontId="5" fillId="0" borderId="2" xfId="1" applyFont="1" applyFill="1" applyBorder="1" applyAlignment="1" applyProtection="1">
      <alignment horizontal="center" vertical="center"/>
    </xf>
    <xf numFmtId="9" fontId="2" fillId="0" borderId="3" xfId="2" applyFont="1" applyFill="1" applyBorder="1" applyAlignment="1" applyProtection="1">
      <alignment horizontal="center" vertical="center" wrapText="1"/>
    </xf>
    <xf numFmtId="1" fontId="2" fillId="0" borderId="0" xfId="3" applyNumberFormat="1" applyProtection="1"/>
    <xf numFmtId="0" fontId="2" fillId="5" borderId="1" xfId="3" applyFill="1" applyBorder="1" applyAlignment="1" applyProtection="1">
      <alignment horizontal="center"/>
    </xf>
    <xf numFmtId="0" fontId="2" fillId="0" borderId="0" xfId="3" applyBorder="1" applyProtection="1"/>
    <xf numFmtId="0" fontId="2" fillId="0" borderId="1" xfId="3" applyFont="1" applyFill="1" applyBorder="1" applyAlignment="1" applyProtection="1">
      <alignment horizontal="center"/>
    </xf>
    <xf numFmtId="44" fontId="2" fillId="0" borderId="0" xfId="3" applyNumberFormat="1" applyProtection="1"/>
    <xf numFmtId="0" fontId="2" fillId="0" borderId="0" xfId="3" applyFont="1" applyFill="1" applyProtection="1"/>
    <xf numFmtId="44" fontId="2" fillId="0" borderId="0" xfId="1" applyFont="1" applyFill="1" applyProtection="1"/>
    <xf numFmtId="9" fontId="2" fillId="0" borderId="0" xfId="2" applyFont="1" applyProtection="1"/>
    <xf numFmtId="0" fontId="2" fillId="3" borderId="1" xfId="3" applyFill="1" applyBorder="1" applyAlignment="1" applyProtection="1">
      <alignment horizontal="center"/>
    </xf>
  </cellXfs>
  <cellStyles count="6">
    <cellStyle name="Normale" xfId="0" builtinId="0"/>
    <cellStyle name="Normale 2" xfId="3"/>
    <cellStyle name="Normale 2 2" xfId="4"/>
    <cellStyle name="Normale 3" xfId="5"/>
    <cellStyle name="Percentuale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82"/>
  <sheetViews>
    <sheetView tabSelected="1" zoomScaleNormal="100" zoomScaleSheetLayoutView="90" workbookViewId="0">
      <selection sqref="A1:E2"/>
    </sheetView>
  </sheetViews>
  <sheetFormatPr defaultRowHeight="12.75" x14ac:dyDescent="0.2"/>
  <cols>
    <col min="1" max="1" width="34.140625" style="1" customWidth="1"/>
    <col min="2" max="2" width="37.140625" style="1" customWidth="1"/>
    <col min="3" max="3" width="31.28515625" style="1" customWidth="1"/>
    <col min="4" max="4" width="20.5703125" style="1" customWidth="1"/>
    <col min="5" max="5" width="15.7109375" style="1" bestFit="1" customWidth="1"/>
    <col min="6" max="6" width="9.140625" style="1"/>
    <col min="7" max="7" width="12" style="1" bestFit="1" customWidth="1"/>
    <col min="8" max="8" width="9.140625" style="1"/>
    <col min="9" max="9" width="10.5703125" style="1" bestFit="1" customWidth="1"/>
    <col min="10" max="10" width="12.7109375" style="1" bestFit="1" customWidth="1"/>
    <col min="11" max="171" width="9.140625" style="1"/>
    <col min="172" max="172" width="38.7109375" style="1" bestFit="1" customWidth="1"/>
    <col min="173" max="173" width="42.5703125" style="1" customWidth="1"/>
    <col min="174" max="174" width="18.85546875" style="1" customWidth="1"/>
    <col min="175" max="175" width="18" style="1" bestFit="1" customWidth="1"/>
    <col min="176" max="178" width="9.140625" style="1" customWidth="1"/>
    <col min="179" max="181" width="18" style="1" customWidth="1"/>
    <col min="182" max="193" width="5" style="1" customWidth="1"/>
    <col min="194" max="427" width="9.140625" style="1"/>
    <col min="428" max="428" width="38.7109375" style="1" bestFit="1" customWidth="1"/>
    <col min="429" max="429" width="42.5703125" style="1" customWidth="1"/>
    <col min="430" max="430" width="18.85546875" style="1" customWidth="1"/>
    <col min="431" max="431" width="18" style="1" bestFit="1" customWidth="1"/>
    <col min="432" max="434" width="9.140625" style="1" customWidth="1"/>
    <col min="435" max="437" width="18" style="1" customWidth="1"/>
    <col min="438" max="449" width="5" style="1" customWidth="1"/>
    <col min="450" max="683" width="9.140625" style="1"/>
    <col min="684" max="684" width="38.7109375" style="1" bestFit="1" customWidth="1"/>
    <col min="685" max="685" width="42.5703125" style="1" customWidth="1"/>
    <col min="686" max="686" width="18.85546875" style="1" customWidth="1"/>
    <col min="687" max="687" width="18" style="1" bestFit="1" customWidth="1"/>
    <col min="688" max="690" width="9.140625" style="1" customWidth="1"/>
    <col min="691" max="693" width="18" style="1" customWidth="1"/>
    <col min="694" max="705" width="5" style="1" customWidth="1"/>
    <col min="706" max="939" width="9.140625" style="1"/>
    <col min="940" max="940" width="38.7109375" style="1" bestFit="1" customWidth="1"/>
    <col min="941" max="941" width="42.5703125" style="1" customWidth="1"/>
    <col min="942" max="942" width="18.85546875" style="1" customWidth="1"/>
    <col min="943" max="943" width="18" style="1" bestFit="1" customWidth="1"/>
    <col min="944" max="946" width="9.140625" style="1" customWidth="1"/>
    <col min="947" max="949" width="18" style="1" customWidth="1"/>
    <col min="950" max="961" width="5" style="1" customWidth="1"/>
    <col min="962" max="1195" width="9.140625" style="1"/>
    <col min="1196" max="1196" width="38.7109375" style="1" bestFit="1" customWidth="1"/>
    <col min="1197" max="1197" width="42.5703125" style="1" customWidth="1"/>
    <col min="1198" max="1198" width="18.85546875" style="1" customWidth="1"/>
    <col min="1199" max="1199" width="18" style="1" bestFit="1" customWidth="1"/>
    <col min="1200" max="1202" width="9.140625" style="1" customWidth="1"/>
    <col min="1203" max="1205" width="18" style="1" customWidth="1"/>
    <col min="1206" max="1217" width="5" style="1" customWidth="1"/>
    <col min="1218" max="1451" width="9.140625" style="1"/>
    <col min="1452" max="1452" width="38.7109375" style="1" bestFit="1" customWidth="1"/>
    <col min="1453" max="1453" width="42.5703125" style="1" customWidth="1"/>
    <col min="1454" max="1454" width="18.85546875" style="1" customWidth="1"/>
    <col min="1455" max="1455" width="18" style="1" bestFit="1" customWidth="1"/>
    <col min="1456" max="1458" width="9.140625" style="1" customWidth="1"/>
    <col min="1459" max="1461" width="18" style="1" customWidth="1"/>
    <col min="1462" max="1473" width="5" style="1" customWidth="1"/>
    <col min="1474" max="1707" width="9.140625" style="1"/>
    <col min="1708" max="1708" width="38.7109375" style="1" bestFit="1" customWidth="1"/>
    <col min="1709" max="1709" width="42.5703125" style="1" customWidth="1"/>
    <col min="1710" max="1710" width="18.85546875" style="1" customWidth="1"/>
    <col min="1711" max="1711" width="18" style="1" bestFit="1" customWidth="1"/>
    <col min="1712" max="1714" width="9.140625" style="1" customWidth="1"/>
    <col min="1715" max="1717" width="18" style="1" customWidth="1"/>
    <col min="1718" max="1729" width="5" style="1" customWidth="1"/>
    <col min="1730" max="1963" width="9.140625" style="1"/>
    <col min="1964" max="1964" width="38.7109375" style="1" bestFit="1" customWidth="1"/>
    <col min="1965" max="1965" width="42.5703125" style="1" customWidth="1"/>
    <col min="1966" max="1966" width="18.85546875" style="1" customWidth="1"/>
    <col min="1967" max="1967" width="18" style="1" bestFit="1" customWidth="1"/>
    <col min="1968" max="1970" width="9.140625" style="1" customWidth="1"/>
    <col min="1971" max="1973" width="18" style="1" customWidth="1"/>
    <col min="1974" max="1985" width="5" style="1" customWidth="1"/>
    <col min="1986" max="2219" width="9.140625" style="1"/>
    <col min="2220" max="2220" width="38.7109375" style="1" bestFit="1" customWidth="1"/>
    <col min="2221" max="2221" width="42.5703125" style="1" customWidth="1"/>
    <col min="2222" max="2222" width="18.85546875" style="1" customWidth="1"/>
    <col min="2223" max="2223" width="18" style="1" bestFit="1" customWidth="1"/>
    <col min="2224" max="2226" width="9.140625" style="1" customWidth="1"/>
    <col min="2227" max="2229" width="18" style="1" customWidth="1"/>
    <col min="2230" max="2241" width="5" style="1" customWidth="1"/>
    <col min="2242" max="2475" width="9.140625" style="1"/>
    <col min="2476" max="2476" width="38.7109375" style="1" bestFit="1" customWidth="1"/>
    <col min="2477" max="2477" width="42.5703125" style="1" customWidth="1"/>
    <col min="2478" max="2478" width="18.85546875" style="1" customWidth="1"/>
    <col min="2479" max="2479" width="18" style="1" bestFit="1" customWidth="1"/>
    <col min="2480" max="2482" width="9.140625" style="1" customWidth="1"/>
    <col min="2483" max="2485" width="18" style="1" customWidth="1"/>
    <col min="2486" max="2497" width="5" style="1" customWidth="1"/>
    <col min="2498" max="2731" width="9.140625" style="1"/>
    <col min="2732" max="2732" width="38.7109375" style="1" bestFit="1" customWidth="1"/>
    <col min="2733" max="2733" width="42.5703125" style="1" customWidth="1"/>
    <col min="2734" max="2734" width="18.85546875" style="1" customWidth="1"/>
    <col min="2735" max="2735" width="18" style="1" bestFit="1" customWidth="1"/>
    <col min="2736" max="2738" width="9.140625" style="1" customWidth="1"/>
    <col min="2739" max="2741" width="18" style="1" customWidth="1"/>
    <col min="2742" max="2753" width="5" style="1" customWidth="1"/>
    <col min="2754" max="2987" width="9.140625" style="1"/>
    <col min="2988" max="2988" width="38.7109375" style="1" bestFit="1" customWidth="1"/>
    <col min="2989" max="2989" width="42.5703125" style="1" customWidth="1"/>
    <col min="2990" max="2990" width="18.85546875" style="1" customWidth="1"/>
    <col min="2991" max="2991" width="18" style="1" bestFit="1" customWidth="1"/>
    <col min="2992" max="2994" width="9.140625" style="1" customWidth="1"/>
    <col min="2995" max="2997" width="18" style="1" customWidth="1"/>
    <col min="2998" max="3009" width="5" style="1" customWidth="1"/>
    <col min="3010" max="3243" width="9.140625" style="1"/>
    <col min="3244" max="3244" width="38.7109375" style="1" bestFit="1" customWidth="1"/>
    <col min="3245" max="3245" width="42.5703125" style="1" customWidth="1"/>
    <col min="3246" max="3246" width="18.85546875" style="1" customWidth="1"/>
    <col min="3247" max="3247" width="18" style="1" bestFit="1" customWidth="1"/>
    <col min="3248" max="3250" width="9.140625" style="1" customWidth="1"/>
    <col min="3251" max="3253" width="18" style="1" customWidth="1"/>
    <col min="3254" max="3265" width="5" style="1" customWidth="1"/>
    <col min="3266" max="3499" width="9.140625" style="1"/>
    <col min="3500" max="3500" width="38.7109375" style="1" bestFit="1" customWidth="1"/>
    <col min="3501" max="3501" width="42.5703125" style="1" customWidth="1"/>
    <col min="3502" max="3502" width="18.85546875" style="1" customWidth="1"/>
    <col min="3503" max="3503" width="18" style="1" bestFit="1" customWidth="1"/>
    <col min="3504" max="3506" width="9.140625" style="1" customWidth="1"/>
    <col min="3507" max="3509" width="18" style="1" customWidth="1"/>
    <col min="3510" max="3521" width="5" style="1" customWidth="1"/>
    <col min="3522" max="3755" width="9.140625" style="1"/>
    <col min="3756" max="3756" width="38.7109375" style="1" bestFit="1" customWidth="1"/>
    <col min="3757" max="3757" width="42.5703125" style="1" customWidth="1"/>
    <col min="3758" max="3758" width="18.85546875" style="1" customWidth="1"/>
    <col min="3759" max="3759" width="18" style="1" bestFit="1" customWidth="1"/>
    <col min="3760" max="3762" width="9.140625" style="1" customWidth="1"/>
    <col min="3763" max="3765" width="18" style="1" customWidth="1"/>
    <col min="3766" max="3777" width="5" style="1" customWidth="1"/>
    <col min="3778" max="4011" width="9.140625" style="1"/>
    <col min="4012" max="4012" width="38.7109375" style="1" bestFit="1" customWidth="1"/>
    <col min="4013" max="4013" width="42.5703125" style="1" customWidth="1"/>
    <col min="4014" max="4014" width="18.85546875" style="1" customWidth="1"/>
    <col min="4015" max="4015" width="18" style="1" bestFit="1" customWidth="1"/>
    <col min="4016" max="4018" width="9.140625" style="1" customWidth="1"/>
    <col min="4019" max="4021" width="18" style="1" customWidth="1"/>
    <col min="4022" max="4033" width="5" style="1" customWidth="1"/>
    <col min="4034" max="4267" width="9.140625" style="1"/>
    <col min="4268" max="4268" width="38.7109375" style="1" bestFit="1" customWidth="1"/>
    <col min="4269" max="4269" width="42.5703125" style="1" customWidth="1"/>
    <col min="4270" max="4270" width="18.85546875" style="1" customWidth="1"/>
    <col min="4271" max="4271" width="18" style="1" bestFit="1" customWidth="1"/>
    <col min="4272" max="4274" width="9.140625" style="1" customWidth="1"/>
    <col min="4275" max="4277" width="18" style="1" customWidth="1"/>
    <col min="4278" max="4289" width="5" style="1" customWidth="1"/>
    <col min="4290" max="4523" width="9.140625" style="1"/>
    <col min="4524" max="4524" width="38.7109375" style="1" bestFit="1" customWidth="1"/>
    <col min="4525" max="4525" width="42.5703125" style="1" customWidth="1"/>
    <col min="4526" max="4526" width="18.85546875" style="1" customWidth="1"/>
    <col min="4527" max="4527" width="18" style="1" bestFit="1" customWidth="1"/>
    <col min="4528" max="4530" width="9.140625" style="1" customWidth="1"/>
    <col min="4531" max="4533" width="18" style="1" customWidth="1"/>
    <col min="4534" max="4545" width="5" style="1" customWidth="1"/>
    <col min="4546" max="4779" width="9.140625" style="1"/>
    <col min="4780" max="4780" width="38.7109375" style="1" bestFit="1" customWidth="1"/>
    <col min="4781" max="4781" width="42.5703125" style="1" customWidth="1"/>
    <col min="4782" max="4782" width="18.85546875" style="1" customWidth="1"/>
    <col min="4783" max="4783" width="18" style="1" bestFit="1" customWidth="1"/>
    <col min="4784" max="4786" width="9.140625" style="1" customWidth="1"/>
    <col min="4787" max="4789" width="18" style="1" customWidth="1"/>
    <col min="4790" max="4801" width="5" style="1" customWidth="1"/>
    <col min="4802" max="5035" width="9.140625" style="1"/>
    <col min="5036" max="5036" width="38.7109375" style="1" bestFit="1" customWidth="1"/>
    <col min="5037" max="5037" width="42.5703125" style="1" customWidth="1"/>
    <col min="5038" max="5038" width="18.85546875" style="1" customWidth="1"/>
    <col min="5039" max="5039" width="18" style="1" bestFit="1" customWidth="1"/>
    <col min="5040" max="5042" width="9.140625" style="1" customWidth="1"/>
    <col min="5043" max="5045" width="18" style="1" customWidth="1"/>
    <col min="5046" max="5057" width="5" style="1" customWidth="1"/>
    <col min="5058" max="5291" width="9.140625" style="1"/>
    <col min="5292" max="5292" width="38.7109375" style="1" bestFit="1" customWidth="1"/>
    <col min="5293" max="5293" width="42.5703125" style="1" customWidth="1"/>
    <col min="5294" max="5294" width="18.85546875" style="1" customWidth="1"/>
    <col min="5295" max="5295" width="18" style="1" bestFit="1" customWidth="1"/>
    <col min="5296" max="5298" width="9.140625" style="1" customWidth="1"/>
    <col min="5299" max="5301" width="18" style="1" customWidth="1"/>
    <col min="5302" max="5313" width="5" style="1" customWidth="1"/>
    <col min="5314" max="5547" width="9.140625" style="1"/>
    <col min="5548" max="5548" width="38.7109375" style="1" bestFit="1" customWidth="1"/>
    <col min="5549" max="5549" width="42.5703125" style="1" customWidth="1"/>
    <col min="5550" max="5550" width="18.85546875" style="1" customWidth="1"/>
    <col min="5551" max="5551" width="18" style="1" bestFit="1" customWidth="1"/>
    <col min="5552" max="5554" width="9.140625" style="1" customWidth="1"/>
    <col min="5555" max="5557" width="18" style="1" customWidth="1"/>
    <col min="5558" max="5569" width="5" style="1" customWidth="1"/>
    <col min="5570" max="5803" width="9.140625" style="1"/>
    <col min="5804" max="5804" width="38.7109375" style="1" bestFit="1" customWidth="1"/>
    <col min="5805" max="5805" width="42.5703125" style="1" customWidth="1"/>
    <col min="5806" max="5806" width="18.85546875" style="1" customWidth="1"/>
    <col min="5807" max="5807" width="18" style="1" bestFit="1" customWidth="1"/>
    <col min="5808" max="5810" width="9.140625" style="1" customWidth="1"/>
    <col min="5811" max="5813" width="18" style="1" customWidth="1"/>
    <col min="5814" max="5825" width="5" style="1" customWidth="1"/>
    <col min="5826" max="6059" width="9.140625" style="1"/>
    <col min="6060" max="6060" width="38.7109375" style="1" bestFit="1" customWidth="1"/>
    <col min="6061" max="6061" width="42.5703125" style="1" customWidth="1"/>
    <col min="6062" max="6062" width="18.85546875" style="1" customWidth="1"/>
    <col min="6063" max="6063" width="18" style="1" bestFit="1" customWidth="1"/>
    <col min="6064" max="6066" width="9.140625" style="1" customWidth="1"/>
    <col min="6067" max="6069" width="18" style="1" customWidth="1"/>
    <col min="6070" max="6081" width="5" style="1" customWidth="1"/>
    <col min="6082" max="6315" width="9.140625" style="1"/>
    <col min="6316" max="6316" width="38.7109375" style="1" bestFit="1" customWidth="1"/>
    <col min="6317" max="6317" width="42.5703125" style="1" customWidth="1"/>
    <col min="6318" max="6318" width="18.85546875" style="1" customWidth="1"/>
    <col min="6319" max="6319" width="18" style="1" bestFit="1" customWidth="1"/>
    <col min="6320" max="6322" width="9.140625" style="1" customWidth="1"/>
    <col min="6323" max="6325" width="18" style="1" customWidth="1"/>
    <col min="6326" max="6337" width="5" style="1" customWidth="1"/>
    <col min="6338" max="6571" width="9.140625" style="1"/>
    <col min="6572" max="6572" width="38.7109375" style="1" bestFit="1" customWidth="1"/>
    <col min="6573" max="6573" width="42.5703125" style="1" customWidth="1"/>
    <col min="6574" max="6574" width="18.85546875" style="1" customWidth="1"/>
    <col min="6575" max="6575" width="18" style="1" bestFit="1" customWidth="1"/>
    <col min="6576" max="6578" width="9.140625" style="1" customWidth="1"/>
    <col min="6579" max="6581" width="18" style="1" customWidth="1"/>
    <col min="6582" max="6593" width="5" style="1" customWidth="1"/>
    <col min="6594" max="6827" width="9.140625" style="1"/>
    <col min="6828" max="6828" width="38.7109375" style="1" bestFit="1" customWidth="1"/>
    <col min="6829" max="6829" width="42.5703125" style="1" customWidth="1"/>
    <col min="6830" max="6830" width="18.85546875" style="1" customWidth="1"/>
    <col min="6831" max="6831" width="18" style="1" bestFit="1" customWidth="1"/>
    <col min="6832" max="6834" width="9.140625" style="1" customWidth="1"/>
    <col min="6835" max="6837" width="18" style="1" customWidth="1"/>
    <col min="6838" max="6849" width="5" style="1" customWidth="1"/>
    <col min="6850" max="7083" width="9.140625" style="1"/>
    <col min="7084" max="7084" width="38.7109375" style="1" bestFit="1" customWidth="1"/>
    <col min="7085" max="7085" width="42.5703125" style="1" customWidth="1"/>
    <col min="7086" max="7086" width="18.85546875" style="1" customWidth="1"/>
    <col min="7087" max="7087" width="18" style="1" bestFit="1" customWidth="1"/>
    <col min="7088" max="7090" width="9.140625" style="1" customWidth="1"/>
    <col min="7091" max="7093" width="18" style="1" customWidth="1"/>
    <col min="7094" max="7105" width="5" style="1" customWidth="1"/>
    <col min="7106" max="7339" width="9.140625" style="1"/>
    <col min="7340" max="7340" width="38.7109375" style="1" bestFit="1" customWidth="1"/>
    <col min="7341" max="7341" width="42.5703125" style="1" customWidth="1"/>
    <col min="7342" max="7342" width="18.85546875" style="1" customWidth="1"/>
    <col min="7343" max="7343" width="18" style="1" bestFit="1" customWidth="1"/>
    <col min="7344" max="7346" width="9.140625" style="1" customWidth="1"/>
    <col min="7347" max="7349" width="18" style="1" customWidth="1"/>
    <col min="7350" max="7361" width="5" style="1" customWidth="1"/>
    <col min="7362" max="7595" width="9.140625" style="1"/>
    <col min="7596" max="7596" width="38.7109375" style="1" bestFit="1" customWidth="1"/>
    <col min="7597" max="7597" width="42.5703125" style="1" customWidth="1"/>
    <col min="7598" max="7598" width="18.85546875" style="1" customWidth="1"/>
    <col min="7599" max="7599" width="18" style="1" bestFit="1" customWidth="1"/>
    <col min="7600" max="7602" width="9.140625" style="1" customWidth="1"/>
    <col min="7603" max="7605" width="18" style="1" customWidth="1"/>
    <col min="7606" max="7617" width="5" style="1" customWidth="1"/>
    <col min="7618" max="7851" width="9.140625" style="1"/>
    <col min="7852" max="7852" width="38.7109375" style="1" bestFit="1" customWidth="1"/>
    <col min="7853" max="7853" width="42.5703125" style="1" customWidth="1"/>
    <col min="7854" max="7854" width="18.85546875" style="1" customWidth="1"/>
    <col min="7855" max="7855" width="18" style="1" bestFit="1" customWidth="1"/>
    <col min="7856" max="7858" width="9.140625" style="1" customWidth="1"/>
    <col min="7859" max="7861" width="18" style="1" customWidth="1"/>
    <col min="7862" max="7873" width="5" style="1" customWidth="1"/>
    <col min="7874" max="8107" width="9.140625" style="1"/>
    <col min="8108" max="8108" width="38.7109375" style="1" bestFit="1" customWidth="1"/>
    <col min="8109" max="8109" width="42.5703125" style="1" customWidth="1"/>
    <col min="8110" max="8110" width="18.85546875" style="1" customWidth="1"/>
    <col min="8111" max="8111" width="18" style="1" bestFit="1" customWidth="1"/>
    <col min="8112" max="8114" width="9.140625" style="1" customWidth="1"/>
    <col min="8115" max="8117" width="18" style="1" customWidth="1"/>
    <col min="8118" max="8129" width="5" style="1" customWidth="1"/>
    <col min="8130" max="8363" width="9.140625" style="1"/>
    <col min="8364" max="8364" width="38.7109375" style="1" bestFit="1" customWidth="1"/>
    <col min="8365" max="8365" width="42.5703125" style="1" customWidth="1"/>
    <col min="8366" max="8366" width="18.85546875" style="1" customWidth="1"/>
    <col min="8367" max="8367" width="18" style="1" bestFit="1" customWidth="1"/>
    <col min="8368" max="8370" width="9.140625" style="1" customWidth="1"/>
    <col min="8371" max="8373" width="18" style="1" customWidth="1"/>
    <col min="8374" max="8385" width="5" style="1" customWidth="1"/>
    <col min="8386" max="8619" width="9.140625" style="1"/>
    <col min="8620" max="8620" width="38.7109375" style="1" bestFit="1" customWidth="1"/>
    <col min="8621" max="8621" width="42.5703125" style="1" customWidth="1"/>
    <col min="8622" max="8622" width="18.85546875" style="1" customWidth="1"/>
    <col min="8623" max="8623" width="18" style="1" bestFit="1" customWidth="1"/>
    <col min="8624" max="8626" width="9.140625" style="1" customWidth="1"/>
    <col min="8627" max="8629" width="18" style="1" customWidth="1"/>
    <col min="8630" max="8641" width="5" style="1" customWidth="1"/>
    <col min="8642" max="8875" width="9.140625" style="1"/>
    <col min="8876" max="8876" width="38.7109375" style="1" bestFit="1" customWidth="1"/>
    <col min="8877" max="8877" width="42.5703125" style="1" customWidth="1"/>
    <col min="8878" max="8878" width="18.85546875" style="1" customWidth="1"/>
    <col min="8879" max="8879" width="18" style="1" bestFit="1" customWidth="1"/>
    <col min="8880" max="8882" width="9.140625" style="1" customWidth="1"/>
    <col min="8883" max="8885" width="18" style="1" customWidth="1"/>
    <col min="8886" max="8897" width="5" style="1" customWidth="1"/>
    <col min="8898" max="9131" width="9.140625" style="1"/>
    <col min="9132" max="9132" width="38.7109375" style="1" bestFit="1" customWidth="1"/>
    <col min="9133" max="9133" width="42.5703125" style="1" customWidth="1"/>
    <col min="9134" max="9134" width="18.85546875" style="1" customWidth="1"/>
    <col min="9135" max="9135" width="18" style="1" bestFit="1" customWidth="1"/>
    <col min="9136" max="9138" width="9.140625" style="1" customWidth="1"/>
    <col min="9139" max="9141" width="18" style="1" customWidth="1"/>
    <col min="9142" max="9153" width="5" style="1" customWidth="1"/>
    <col min="9154" max="9387" width="9.140625" style="1"/>
    <col min="9388" max="9388" width="38.7109375" style="1" bestFit="1" customWidth="1"/>
    <col min="9389" max="9389" width="42.5703125" style="1" customWidth="1"/>
    <col min="9390" max="9390" width="18.85546875" style="1" customWidth="1"/>
    <col min="9391" max="9391" width="18" style="1" bestFit="1" customWidth="1"/>
    <col min="9392" max="9394" width="9.140625" style="1" customWidth="1"/>
    <col min="9395" max="9397" width="18" style="1" customWidth="1"/>
    <col min="9398" max="9409" width="5" style="1" customWidth="1"/>
    <col min="9410" max="9643" width="9.140625" style="1"/>
    <col min="9644" max="9644" width="38.7109375" style="1" bestFit="1" customWidth="1"/>
    <col min="9645" max="9645" width="42.5703125" style="1" customWidth="1"/>
    <col min="9646" max="9646" width="18.85546875" style="1" customWidth="1"/>
    <col min="9647" max="9647" width="18" style="1" bestFit="1" customWidth="1"/>
    <col min="9648" max="9650" width="9.140625" style="1" customWidth="1"/>
    <col min="9651" max="9653" width="18" style="1" customWidth="1"/>
    <col min="9654" max="9665" width="5" style="1" customWidth="1"/>
    <col min="9666" max="9899" width="9.140625" style="1"/>
    <col min="9900" max="9900" width="38.7109375" style="1" bestFit="1" customWidth="1"/>
    <col min="9901" max="9901" width="42.5703125" style="1" customWidth="1"/>
    <col min="9902" max="9902" width="18.85546875" style="1" customWidth="1"/>
    <col min="9903" max="9903" width="18" style="1" bestFit="1" customWidth="1"/>
    <col min="9904" max="9906" width="9.140625" style="1" customWidth="1"/>
    <col min="9907" max="9909" width="18" style="1" customWidth="1"/>
    <col min="9910" max="9921" width="5" style="1" customWidth="1"/>
    <col min="9922" max="10155" width="9.140625" style="1"/>
    <col min="10156" max="10156" width="38.7109375" style="1" bestFit="1" customWidth="1"/>
    <col min="10157" max="10157" width="42.5703125" style="1" customWidth="1"/>
    <col min="10158" max="10158" width="18.85546875" style="1" customWidth="1"/>
    <col min="10159" max="10159" width="18" style="1" bestFit="1" customWidth="1"/>
    <col min="10160" max="10162" width="9.140625" style="1" customWidth="1"/>
    <col min="10163" max="10165" width="18" style="1" customWidth="1"/>
    <col min="10166" max="10177" width="5" style="1" customWidth="1"/>
    <col min="10178" max="10411" width="9.140625" style="1"/>
    <col min="10412" max="10412" width="38.7109375" style="1" bestFit="1" customWidth="1"/>
    <col min="10413" max="10413" width="42.5703125" style="1" customWidth="1"/>
    <col min="10414" max="10414" width="18.85546875" style="1" customWidth="1"/>
    <col min="10415" max="10415" width="18" style="1" bestFit="1" customWidth="1"/>
    <col min="10416" max="10418" width="9.140625" style="1" customWidth="1"/>
    <col min="10419" max="10421" width="18" style="1" customWidth="1"/>
    <col min="10422" max="10433" width="5" style="1" customWidth="1"/>
    <col min="10434" max="10667" width="9.140625" style="1"/>
    <col min="10668" max="10668" width="38.7109375" style="1" bestFit="1" customWidth="1"/>
    <col min="10669" max="10669" width="42.5703125" style="1" customWidth="1"/>
    <col min="10670" max="10670" width="18.85546875" style="1" customWidth="1"/>
    <col min="10671" max="10671" width="18" style="1" bestFit="1" customWidth="1"/>
    <col min="10672" max="10674" width="9.140625" style="1" customWidth="1"/>
    <col min="10675" max="10677" width="18" style="1" customWidth="1"/>
    <col min="10678" max="10689" width="5" style="1" customWidth="1"/>
    <col min="10690" max="10923" width="9.140625" style="1"/>
    <col min="10924" max="10924" width="38.7109375" style="1" bestFit="1" customWidth="1"/>
    <col min="10925" max="10925" width="42.5703125" style="1" customWidth="1"/>
    <col min="10926" max="10926" width="18.85546875" style="1" customWidth="1"/>
    <col min="10927" max="10927" width="18" style="1" bestFit="1" customWidth="1"/>
    <col min="10928" max="10930" width="9.140625" style="1" customWidth="1"/>
    <col min="10931" max="10933" width="18" style="1" customWidth="1"/>
    <col min="10934" max="10945" width="5" style="1" customWidth="1"/>
    <col min="10946" max="11179" width="9.140625" style="1"/>
    <col min="11180" max="11180" width="38.7109375" style="1" bestFit="1" customWidth="1"/>
    <col min="11181" max="11181" width="42.5703125" style="1" customWidth="1"/>
    <col min="11182" max="11182" width="18.85546875" style="1" customWidth="1"/>
    <col min="11183" max="11183" width="18" style="1" bestFit="1" customWidth="1"/>
    <col min="11184" max="11186" width="9.140625" style="1" customWidth="1"/>
    <col min="11187" max="11189" width="18" style="1" customWidth="1"/>
    <col min="11190" max="11201" width="5" style="1" customWidth="1"/>
    <col min="11202" max="11435" width="9.140625" style="1"/>
    <col min="11436" max="11436" width="38.7109375" style="1" bestFit="1" customWidth="1"/>
    <col min="11437" max="11437" width="42.5703125" style="1" customWidth="1"/>
    <col min="11438" max="11438" width="18.85546875" style="1" customWidth="1"/>
    <col min="11439" max="11439" width="18" style="1" bestFit="1" customWidth="1"/>
    <col min="11440" max="11442" width="9.140625" style="1" customWidth="1"/>
    <col min="11443" max="11445" width="18" style="1" customWidth="1"/>
    <col min="11446" max="11457" width="5" style="1" customWidth="1"/>
    <col min="11458" max="11691" width="9.140625" style="1"/>
    <col min="11692" max="11692" width="38.7109375" style="1" bestFit="1" customWidth="1"/>
    <col min="11693" max="11693" width="42.5703125" style="1" customWidth="1"/>
    <col min="11694" max="11694" width="18.85546875" style="1" customWidth="1"/>
    <col min="11695" max="11695" width="18" style="1" bestFit="1" customWidth="1"/>
    <col min="11696" max="11698" width="9.140625" style="1" customWidth="1"/>
    <col min="11699" max="11701" width="18" style="1" customWidth="1"/>
    <col min="11702" max="11713" width="5" style="1" customWidth="1"/>
    <col min="11714" max="11947" width="9.140625" style="1"/>
    <col min="11948" max="11948" width="38.7109375" style="1" bestFit="1" customWidth="1"/>
    <col min="11949" max="11949" width="42.5703125" style="1" customWidth="1"/>
    <col min="11950" max="11950" width="18.85546875" style="1" customWidth="1"/>
    <col min="11951" max="11951" width="18" style="1" bestFit="1" customWidth="1"/>
    <col min="11952" max="11954" width="9.140625" style="1" customWidth="1"/>
    <col min="11955" max="11957" width="18" style="1" customWidth="1"/>
    <col min="11958" max="11969" width="5" style="1" customWidth="1"/>
    <col min="11970" max="12203" width="9.140625" style="1"/>
    <col min="12204" max="12204" width="38.7109375" style="1" bestFit="1" customWidth="1"/>
    <col min="12205" max="12205" width="42.5703125" style="1" customWidth="1"/>
    <col min="12206" max="12206" width="18.85546875" style="1" customWidth="1"/>
    <col min="12207" max="12207" width="18" style="1" bestFit="1" customWidth="1"/>
    <col min="12208" max="12210" width="9.140625" style="1" customWidth="1"/>
    <col min="12211" max="12213" width="18" style="1" customWidth="1"/>
    <col min="12214" max="12225" width="5" style="1" customWidth="1"/>
    <col min="12226" max="12459" width="9.140625" style="1"/>
    <col min="12460" max="12460" width="38.7109375" style="1" bestFit="1" customWidth="1"/>
    <col min="12461" max="12461" width="42.5703125" style="1" customWidth="1"/>
    <col min="12462" max="12462" width="18.85546875" style="1" customWidth="1"/>
    <col min="12463" max="12463" width="18" style="1" bestFit="1" customWidth="1"/>
    <col min="12464" max="12466" width="9.140625" style="1" customWidth="1"/>
    <col min="12467" max="12469" width="18" style="1" customWidth="1"/>
    <col min="12470" max="12481" width="5" style="1" customWidth="1"/>
    <col min="12482" max="12715" width="9.140625" style="1"/>
    <col min="12716" max="12716" width="38.7109375" style="1" bestFit="1" customWidth="1"/>
    <col min="12717" max="12717" width="42.5703125" style="1" customWidth="1"/>
    <col min="12718" max="12718" width="18.85546875" style="1" customWidth="1"/>
    <col min="12719" max="12719" width="18" style="1" bestFit="1" customWidth="1"/>
    <col min="12720" max="12722" width="9.140625" style="1" customWidth="1"/>
    <col min="12723" max="12725" width="18" style="1" customWidth="1"/>
    <col min="12726" max="12737" width="5" style="1" customWidth="1"/>
    <col min="12738" max="12971" width="9.140625" style="1"/>
    <col min="12972" max="12972" width="38.7109375" style="1" bestFit="1" customWidth="1"/>
    <col min="12973" max="12973" width="42.5703125" style="1" customWidth="1"/>
    <col min="12974" max="12974" width="18.85546875" style="1" customWidth="1"/>
    <col min="12975" max="12975" width="18" style="1" bestFit="1" customWidth="1"/>
    <col min="12976" max="12978" width="9.140625" style="1" customWidth="1"/>
    <col min="12979" max="12981" width="18" style="1" customWidth="1"/>
    <col min="12982" max="12993" width="5" style="1" customWidth="1"/>
    <col min="12994" max="13227" width="9.140625" style="1"/>
    <col min="13228" max="13228" width="38.7109375" style="1" bestFit="1" customWidth="1"/>
    <col min="13229" max="13229" width="42.5703125" style="1" customWidth="1"/>
    <col min="13230" max="13230" width="18.85546875" style="1" customWidth="1"/>
    <col min="13231" max="13231" width="18" style="1" bestFit="1" customWidth="1"/>
    <col min="13232" max="13234" width="9.140625" style="1" customWidth="1"/>
    <col min="13235" max="13237" width="18" style="1" customWidth="1"/>
    <col min="13238" max="13249" width="5" style="1" customWidth="1"/>
    <col min="13250" max="13483" width="9.140625" style="1"/>
    <col min="13484" max="13484" width="38.7109375" style="1" bestFit="1" customWidth="1"/>
    <col min="13485" max="13485" width="42.5703125" style="1" customWidth="1"/>
    <col min="13486" max="13486" width="18.85546875" style="1" customWidth="1"/>
    <col min="13487" max="13487" width="18" style="1" bestFit="1" customWidth="1"/>
    <col min="13488" max="13490" width="9.140625" style="1" customWidth="1"/>
    <col min="13491" max="13493" width="18" style="1" customWidth="1"/>
    <col min="13494" max="13505" width="5" style="1" customWidth="1"/>
    <col min="13506" max="13739" width="9.140625" style="1"/>
    <col min="13740" max="13740" width="38.7109375" style="1" bestFit="1" customWidth="1"/>
    <col min="13741" max="13741" width="42.5703125" style="1" customWidth="1"/>
    <col min="13742" max="13742" width="18.85546875" style="1" customWidth="1"/>
    <col min="13743" max="13743" width="18" style="1" bestFit="1" customWidth="1"/>
    <col min="13744" max="13746" width="9.140625" style="1" customWidth="1"/>
    <col min="13747" max="13749" width="18" style="1" customWidth="1"/>
    <col min="13750" max="13761" width="5" style="1" customWidth="1"/>
    <col min="13762" max="13995" width="9.140625" style="1"/>
    <col min="13996" max="13996" width="38.7109375" style="1" bestFit="1" customWidth="1"/>
    <col min="13997" max="13997" width="42.5703125" style="1" customWidth="1"/>
    <col min="13998" max="13998" width="18.85546875" style="1" customWidth="1"/>
    <col min="13999" max="13999" width="18" style="1" bestFit="1" customWidth="1"/>
    <col min="14000" max="14002" width="9.140625" style="1" customWidth="1"/>
    <col min="14003" max="14005" width="18" style="1" customWidth="1"/>
    <col min="14006" max="14017" width="5" style="1" customWidth="1"/>
    <col min="14018" max="14251" width="9.140625" style="1"/>
    <col min="14252" max="14252" width="38.7109375" style="1" bestFit="1" customWidth="1"/>
    <col min="14253" max="14253" width="42.5703125" style="1" customWidth="1"/>
    <col min="14254" max="14254" width="18.85546875" style="1" customWidth="1"/>
    <col min="14255" max="14255" width="18" style="1" bestFit="1" customWidth="1"/>
    <col min="14256" max="14258" width="9.140625" style="1" customWidth="1"/>
    <col min="14259" max="14261" width="18" style="1" customWidth="1"/>
    <col min="14262" max="14273" width="5" style="1" customWidth="1"/>
    <col min="14274" max="14507" width="9.140625" style="1"/>
    <col min="14508" max="14508" width="38.7109375" style="1" bestFit="1" customWidth="1"/>
    <col min="14509" max="14509" width="42.5703125" style="1" customWidth="1"/>
    <col min="14510" max="14510" width="18.85546875" style="1" customWidth="1"/>
    <col min="14511" max="14511" width="18" style="1" bestFit="1" customWidth="1"/>
    <col min="14512" max="14514" width="9.140625" style="1" customWidth="1"/>
    <col min="14515" max="14517" width="18" style="1" customWidth="1"/>
    <col min="14518" max="14529" width="5" style="1" customWidth="1"/>
    <col min="14530" max="14763" width="9.140625" style="1"/>
    <col min="14764" max="14764" width="38.7109375" style="1" bestFit="1" customWidth="1"/>
    <col min="14765" max="14765" width="42.5703125" style="1" customWidth="1"/>
    <col min="14766" max="14766" width="18.85546875" style="1" customWidth="1"/>
    <col min="14767" max="14767" width="18" style="1" bestFit="1" customWidth="1"/>
    <col min="14768" max="14770" width="9.140625" style="1" customWidth="1"/>
    <col min="14771" max="14773" width="18" style="1" customWidth="1"/>
    <col min="14774" max="14785" width="5" style="1" customWidth="1"/>
    <col min="14786" max="15019" width="9.140625" style="1"/>
    <col min="15020" max="15020" width="38.7109375" style="1" bestFit="1" customWidth="1"/>
    <col min="15021" max="15021" width="42.5703125" style="1" customWidth="1"/>
    <col min="15022" max="15022" width="18.85546875" style="1" customWidth="1"/>
    <col min="15023" max="15023" width="18" style="1" bestFit="1" customWidth="1"/>
    <col min="15024" max="15026" width="9.140625" style="1" customWidth="1"/>
    <col min="15027" max="15029" width="18" style="1" customWidth="1"/>
    <col min="15030" max="15041" width="5" style="1" customWidth="1"/>
    <col min="15042" max="15275" width="9.140625" style="1"/>
    <col min="15276" max="15276" width="38.7109375" style="1" bestFit="1" customWidth="1"/>
    <col min="15277" max="15277" width="42.5703125" style="1" customWidth="1"/>
    <col min="15278" max="15278" width="18.85546875" style="1" customWidth="1"/>
    <col min="15279" max="15279" width="18" style="1" bestFit="1" customWidth="1"/>
    <col min="15280" max="15282" width="9.140625" style="1" customWidth="1"/>
    <col min="15283" max="15285" width="18" style="1" customWidth="1"/>
    <col min="15286" max="15297" width="5" style="1" customWidth="1"/>
    <col min="15298" max="15531" width="9.140625" style="1"/>
    <col min="15532" max="15532" width="38.7109375" style="1" bestFit="1" customWidth="1"/>
    <col min="15533" max="15533" width="42.5703125" style="1" customWidth="1"/>
    <col min="15534" max="15534" width="18.85546875" style="1" customWidth="1"/>
    <col min="15535" max="15535" width="18" style="1" bestFit="1" customWidth="1"/>
    <col min="15536" max="15538" width="9.140625" style="1" customWidth="1"/>
    <col min="15539" max="15541" width="18" style="1" customWidth="1"/>
    <col min="15542" max="15553" width="5" style="1" customWidth="1"/>
    <col min="15554" max="15787" width="9.140625" style="1"/>
    <col min="15788" max="15788" width="38.7109375" style="1" bestFit="1" customWidth="1"/>
    <col min="15789" max="15789" width="42.5703125" style="1" customWidth="1"/>
    <col min="15790" max="15790" width="18.85546875" style="1" customWidth="1"/>
    <col min="15791" max="15791" width="18" style="1" bestFit="1" customWidth="1"/>
    <col min="15792" max="15794" width="9.140625" style="1" customWidth="1"/>
    <col min="15795" max="15797" width="18" style="1" customWidth="1"/>
    <col min="15798" max="15809" width="5" style="1" customWidth="1"/>
    <col min="15810" max="16043" width="9.140625" style="1"/>
    <col min="16044" max="16044" width="38.7109375" style="1" bestFit="1" customWidth="1"/>
    <col min="16045" max="16045" width="42.5703125" style="1" customWidth="1"/>
    <col min="16046" max="16046" width="18.85546875" style="1" customWidth="1"/>
    <col min="16047" max="16047" width="18" style="1" bestFit="1" customWidth="1"/>
    <col min="16048" max="16050" width="9.140625" style="1" customWidth="1"/>
    <col min="16051" max="16053" width="18" style="1" customWidth="1"/>
    <col min="16054" max="16065" width="5" style="1" customWidth="1"/>
    <col min="16066" max="16384" width="9.140625" style="1"/>
  </cols>
  <sheetData>
    <row r="1" spans="1:9" ht="12.75" customHeight="1" x14ac:dyDescent="0.2">
      <c r="A1" s="24" t="s">
        <v>9</v>
      </c>
      <c r="B1" s="24"/>
      <c r="C1" s="24"/>
      <c r="D1" s="24"/>
      <c r="E1" s="24"/>
    </row>
    <row r="2" spans="1:9" ht="12.75" customHeight="1" x14ac:dyDescent="0.2">
      <c r="A2" s="24"/>
      <c r="B2" s="24"/>
      <c r="C2" s="24"/>
      <c r="D2" s="24"/>
      <c r="E2" s="24"/>
    </row>
    <row r="3" spans="1:9" x14ac:dyDescent="0.2">
      <c r="A3" s="25"/>
      <c r="B3" s="25"/>
      <c r="C3" s="25"/>
      <c r="D3" s="25"/>
      <c r="E3" s="25"/>
    </row>
    <row r="4" spans="1:9" ht="12.75" customHeight="1" x14ac:dyDescent="0.2">
      <c r="A4" s="26" t="s">
        <v>15</v>
      </c>
      <c r="B4" s="26"/>
      <c r="C4" s="26"/>
      <c r="D4" s="26"/>
      <c r="E4" s="26"/>
      <c r="G4" s="21" t="s">
        <v>22</v>
      </c>
      <c r="H4" s="22"/>
      <c r="I4" s="23"/>
    </row>
    <row r="5" spans="1:9" ht="12.75" customHeight="1" x14ac:dyDescent="0.2">
      <c r="A5" s="25"/>
      <c r="B5" s="25"/>
      <c r="C5" s="25"/>
      <c r="D5" s="25"/>
      <c r="E5" s="25"/>
      <c r="G5" s="36">
        <f>IF(OR((C20=""),(C24="")),0,1-(D78/380602.5))</f>
        <v>0</v>
      </c>
      <c r="H5" s="37"/>
      <c r="I5" s="38"/>
    </row>
    <row r="6" spans="1:9" ht="12.75" customHeight="1" x14ac:dyDescent="0.2">
      <c r="A6" s="27" t="s">
        <v>0</v>
      </c>
      <c r="B6" s="27"/>
      <c r="C6" s="27"/>
      <c r="D6" s="25"/>
      <c r="E6" s="25"/>
    </row>
    <row r="7" spans="1:9" s="3" customFormat="1" x14ac:dyDescent="0.25">
      <c r="A7" s="28" t="s">
        <v>1</v>
      </c>
      <c r="B7" s="29" t="s">
        <v>17</v>
      </c>
      <c r="C7" s="28" t="s">
        <v>2</v>
      </c>
      <c r="D7" s="30"/>
      <c r="E7" s="31"/>
    </row>
    <row r="8" spans="1:9" s="3" customFormat="1" ht="15" x14ac:dyDescent="0.25">
      <c r="A8" s="15">
        <v>18500</v>
      </c>
      <c r="B8" s="4"/>
      <c r="C8" s="15">
        <f>A8*(1-B8)</f>
        <v>18500</v>
      </c>
      <c r="D8" s="30"/>
    </row>
    <row r="9" spans="1:9" s="3" customFormat="1" ht="15" x14ac:dyDescent="0.25">
      <c r="A9" s="5"/>
      <c r="B9" s="6"/>
      <c r="C9" s="32"/>
      <c r="D9" s="30"/>
    </row>
    <row r="10" spans="1:9" ht="14.25" customHeight="1" x14ac:dyDescent="0.2">
      <c r="A10" s="27" t="s">
        <v>7</v>
      </c>
      <c r="B10" s="27"/>
      <c r="C10" s="27"/>
      <c r="D10" s="8"/>
    </row>
    <row r="11" spans="1:9" x14ac:dyDescent="0.2">
      <c r="A11" s="28" t="s">
        <v>1</v>
      </c>
      <c r="B11" s="29" t="s">
        <v>17</v>
      </c>
      <c r="C11" s="28" t="s">
        <v>2</v>
      </c>
      <c r="D11" s="8"/>
    </row>
    <row r="12" spans="1:9" ht="15" x14ac:dyDescent="0.2">
      <c r="A12" s="15">
        <v>14500</v>
      </c>
      <c r="B12" s="33">
        <f>B8</f>
        <v>0</v>
      </c>
      <c r="C12" s="15">
        <f>A12*(1-B12)</f>
        <v>14500</v>
      </c>
      <c r="D12" s="8"/>
      <c r="E12" s="9"/>
    </row>
    <row r="13" spans="1:9" s="3" customFormat="1" ht="15" x14ac:dyDescent="0.25">
      <c r="A13" s="5"/>
      <c r="B13" s="6"/>
      <c r="C13" s="7"/>
      <c r="D13" s="2"/>
    </row>
    <row r="14" spans="1:9" s="3" customFormat="1" x14ac:dyDescent="0.25">
      <c r="A14" s="27" t="s">
        <v>18</v>
      </c>
      <c r="B14" s="27"/>
      <c r="C14" s="27"/>
      <c r="D14" s="2"/>
    </row>
    <row r="15" spans="1:9" s="3" customFormat="1" x14ac:dyDescent="0.25">
      <c r="A15" s="28" t="s">
        <v>1</v>
      </c>
      <c r="B15" s="29" t="s">
        <v>17</v>
      </c>
      <c r="C15" s="28" t="s">
        <v>2</v>
      </c>
      <c r="D15" s="2"/>
    </row>
    <row r="16" spans="1:9" s="3" customFormat="1" ht="15" x14ac:dyDescent="0.2">
      <c r="A16" s="15">
        <v>25000</v>
      </c>
      <c r="B16" s="4"/>
      <c r="C16" s="15">
        <f>A16*(1-B16)</f>
        <v>25000</v>
      </c>
      <c r="D16" s="2"/>
      <c r="E16" s="9"/>
      <c r="H16" s="10"/>
    </row>
    <row r="17" spans="1:5" s="3" customFormat="1" ht="15" x14ac:dyDescent="0.25">
      <c r="A17" s="5"/>
      <c r="B17" s="6"/>
      <c r="C17" s="7"/>
      <c r="D17" s="2"/>
    </row>
    <row r="18" spans="1:5" s="3" customFormat="1" x14ac:dyDescent="0.25">
      <c r="A18" s="27" t="s">
        <v>19</v>
      </c>
      <c r="B18" s="27"/>
      <c r="C18" s="27"/>
      <c r="D18" s="27"/>
    </row>
    <row r="19" spans="1:5" ht="25.5" x14ac:dyDescent="0.2">
      <c r="A19" s="28" t="s">
        <v>3</v>
      </c>
      <c r="B19" s="29" t="s">
        <v>4</v>
      </c>
      <c r="C19" s="29" t="s">
        <v>5</v>
      </c>
      <c r="D19" s="29" t="s">
        <v>6</v>
      </c>
    </row>
    <row r="20" spans="1:5" ht="15" x14ac:dyDescent="0.2">
      <c r="A20" s="34" t="s">
        <v>21</v>
      </c>
      <c r="B20" s="16">
        <v>100</v>
      </c>
      <c r="C20" s="11"/>
      <c r="D20" s="17">
        <f>B20*C20</f>
        <v>0</v>
      </c>
    </row>
    <row r="21" spans="1:5" s="3" customFormat="1" ht="15" x14ac:dyDescent="0.25">
      <c r="A21" s="5"/>
      <c r="B21" s="6"/>
      <c r="C21" s="7"/>
      <c r="D21" s="2"/>
    </row>
    <row r="22" spans="1:5" s="3" customFormat="1" x14ac:dyDescent="0.25">
      <c r="A22" s="27" t="s">
        <v>20</v>
      </c>
      <c r="B22" s="27"/>
      <c r="C22" s="27"/>
      <c r="D22" s="27"/>
    </row>
    <row r="23" spans="1:5" ht="25.5" x14ac:dyDescent="0.2">
      <c r="A23" s="28" t="s">
        <v>3</v>
      </c>
      <c r="B23" s="29" t="s">
        <v>4</v>
      </c>
      <c r="C23" s="29" t="s">
        <v>5</v>
      </c>
      <c r="D23" s="29" t="s">
        <v>6</v>
      </c>
    </row>
    <row r="24" spans="1:5" ht="15" x14ac:dyDescent="0.2">
      <c r="A24" s="34" t="s">
        <v>21</v>
      </c>
      <c r="B24" s="16">
        <v>40</v>
      </c>
      <c r="C24" s="11"/>
      <c r="D24" s="17">
        <f>B24*C24</f>
        <v>0</v>
      </c>
    </row>
    <row r="25" spans="1:5" ht="14.25" customHeight="1" x14ac:dyDescent="0.2"/>
    <row r="26" spans="1:5" x14ac:dyDescent="0.2">
      <c r="C26" s="35" t="s">
        <v>13</v>
      </c>
      <c r="D26" s="18">
        <f>C8+C12+C16+D20+D24</f>
        <v>58000</v>
      </c>
    </row>
    <row r="28" spans="1:5" x14ac:dyDescent="0.2">
      <c r="A28" s="26" t="s">
        <v>16</v>
      </c>
      <c r="B28" s="26"/>
      <c r="C28" s="26"/>
      <c r="D28" s="26"/>
      <c r="E28" s="26"/>
    </row>
    <row r="29" spans="1:5" x14ac:dyDescent="0.2">
      <c r="A29" s="25"/>
      <c r="B29" s="25"/>
      <c r="C29" s="25"/>
      <c r="D29" s="25"/>
      <c r="E29" s="25"/>
    </row>
    <row r="30" spans="1:5" x14ac:dyDescent="0.2">
      <c r="A30" s="27" t="s">
        <v>0</v>
      </c>
      <c r="B30" s="27"/>
      <c r="C30" s="27"/>
      <c r="D30" s="39"/>
      <c r="E30" s="25"/>
    </row>
    <row r="31" spans="1:5" x14ac:dyDescent="0.2">
      <c r="A31" s="28" t="s">
        <v>1</v>
      </c>
      <c r="B31" s="29" t="s">
        <v>17</v>
      </c>
      <c r="C31" s="28" t="s">
        <v>2</v>
      </c>
      <c r="D31" s="30"/>
      <c r="E31" s="31"/>
    </row>
    <row r="32" spans="1:5" ht="15" x14ac:dyDescent="0.2">
      <c r="A32" s="15">
        <v>15850</v>
      </c>
      <c r="B32" s="33">
        <f>+B8</f>
        <v>0</v>
      </c>
      <c r="C32" s="15">
        <f>A32*(1-B32)</f>
        <v>15850</v>
      </c>
      <c r="D32" s="30"/>
      <c r="E32" s="31"/>
    </row>
    <row r="33" spans="1:10" ht="15" x14ac:dyDescent="0.2">
      <c r="A33" s="40"/>
      <c r="B33" s="41"/>
      <c r="C33" s="32"/>
      <c r="D33" s="30"/>
      <c r="E33" s="31"/>
    </row>
    <row r="34" spans="1:10" x14ac:dyDescent="0.2">
      <c r="A34" s="27" t="s">
        <v>7</v>
      </c>
      <c r="B34" s="27"/>
      <c r="C34" s="27"/>
      <c r="D34" s="39"/>
      <c r="E34" s="31"/>
    </row>
    <row r="35" spans="1:10" x14ac:dyDescent="0.2">
      <c r="A35" s="28" t="s">
        <v>1</v>
      </c>
      <c r="B35" s="29" t="s">
        <v>17</v>
      </c>
      <c r="C35" s="28" t="s">
        <v>2</v>
      </c>
      <c r="D35" s="39"/>
      <c r="E35" s="31"/>
    </row>
    <row r="36" spans="1:10" ht="15" x14ac:dyDescent="0.2">
      <c r="A36" s="15">
        <v>10000</v>
      </c>
      <c r="B36" s="33">
        <f>B32</f>
        <v>0</v>
      </c>
      <c r="C36" s="15">
        <f>A36*(1-B36)</f>
        <v>10000</v>
      </c>
      <c r="D36" s="39"/>
      <c r="E36" s="42"/>
      <c r="G36" s="12"/>
      <c r="J36" s="13"/>
    </row>
    <row r="37" spans="1:10" ht="15" x14ac:dyDescent="0.2">
      <c r="A37" s="40"/>
      <c r="B37" s="41"/>
      <c r="C37" s="32"/>
      <c r="D37" s="30"/>
      <c r="E37" s="31"/>
      <c r="G37" s="12"/>
      <c r="J37" s="13"/>
    </row>
    <row r="38" spans="1:10" ht="15" x14ac:dyDescent="0.2">
      <c r="A38" s="27" t="s">
        <v>18</v>
      </c>
      <c r="B38" s="27"/>
      <c r="C38" s="27"/>
      <c r="D38" s="30"/>
      <c r="E38" s="25"/>
      <c r="G38" s="12"/>
      <c r="H38" s="14"/>
      <c r="J38" s="13"/>
    </row>
    <row r="39" spans="1:10" x14ac:dyDescent="0.2">
      <c r="A39" s="28" t="s">
        <v>1</v>
      </c>
      <c r="B39" s="29" t="s">
        <v>17</v>
      </c>
      <c r="C39" s="28" t="s">
        <v>2</v>
      </c>
      <c r="D39" s="30"/>
      <c r="E39" s="25"/>
    </row>
    <row r="40" spans="1:10" ht="15" x14ac:dyDescent="0.2">
      <c r="A40" s="15">
        <v>13000</v>
      </c>
      <c r="B40" s="33">
        <f>+B16</f>
        <v>0</v>
      </c>
      <c r="C40" s="15">
        <f>A40*(1-B40)</f>
        <v>13000</v>
      </c>
      <c r="D40" s="30"/>
      <c r="E40" s="42"/>
      <c r="H40" s="10"/>
      <c r="I40" s="3"/>
    </row>
    <row r="41" spans="1:10" ht="15" x14ac:dyDescent="0.2">
      <c r="A41" s="40"/>
      <c r="B41" s="41"/>
      <c r="C41" s="32"/>
      <c r="D41" s="30"/>
      <c r="E41" s="25"/>
    </row>
    <row r="42" spans="1:10" x14ac:dyDescent="0.2">
      <c r="A42" s="27" t="s">
        <v>19</v>
      </c>
      <c r="B42" s="27"/>
      <c r="C42" s="27"/>
      <c r="D42" s="27"/>
      <c r="E42" s="25"/>
    </row>
    <row r="43" spans="1:10" ht="25.5" x14ac:dyDescent="0.2">
      <c r="A43" s="28" t="s">
        <v>3</v>
      </c>
      <c r="B43" s="29" t="s">
        <v>4</v>
      </c>
      <c r="C43" s="29" t="s">
        <v>5</v>
      </c>
      <c r="D43" s="29" t="s">
        <v>6</v>
      </c>
      <c r="E43" s="25"/>
    </row>
    <row r="44" spans="1:10" ht="15" x14ac:dyDescent="0.2">
      <c r="A44" s="34" t="s">
        <v>21</v>
      </c>
      <c r="B44" s="16">
        <v>65</v>
      </c>
      <c r="C44" s="43">
        <f>+C20</f>
        <v>0</v>
      </c>
      <c r="D44" s="17">
        <f>B44*C44</f>
        <v>0</v>
      </c>
      <c r="E44" s="25"/>
    </row>
    <row r="45" spans="1:10" s="3" customFormat="1" ht="15" x14ac:dyDescent="0.25">
      <c r="A45" s="40"/>
      <c r="B45" s="41"/>
      <c r="C45" s="32"/>
      <c r="D45" s="30"/>
      <c r="E45" s="31"/>
    </row>
    <row r="46" spans="1:10" s="3" customFormat="1" x14ac:dyDescent="0.25">
      <c r="A46" s="27" t="s">
        <v>20</v>
      </c>
      <c r="B46" s="27"/>
      <c r="C46" s="27"/>
      <c r="D46" s="27"/>
      <c r="E46" s="31"/>
    </row>
    <row r="47" spans="1:10" ht="25.5" x14ac:dyDescent="0.2">
      <c r="A47" s="28" t="s">
        <v>3</v>
      </c>
      <c r="B47" s="29" t="s">
        <v>4</v>
      </c>
      <c r="C47" s="29" t="s">
        <v>5</v>
      </c>
      <c r="D47" s="29" t="s">
        <v>6</v>
      </c>
      <c r="E47" s="25"/>
    </row>
    <row r="48" spans="1:10" ht="15" x14ac:dyDescent="0.2">
      <c r="A48" s="34" t="s">
        <v>21</v>
      </c>
      <c r="B48" s="16">
        <v>30</v>
      </c>
      <c r="C48" s="43">
        <f>+C24</f>
        <v>0</v>
      </c>
      <c r="D48" s="17">
        <f>B48*C48</f>
        <v>0</v>
      </c>
      <c r="E48" s="25"/>
    </row>
    <row r="49" spans="1:9" x14ac:dyDescent="0.2">
      <c r="A49" s="39"/>
      <c r="B49" s="39"/>
      <c r="C49" s="39"/>
      <c r="D49" s="39"/>
      <c r="E49" s="44"/>
    </row>
    <row r="50" spans="1:9" x14ac:dyDescent="0.2">
      <c r="A50" s="39"/>
      <c r="B50" s="39"/>
      <c r="C50" s="35" t="s">
        <v>13</v>
      </c>
      <c r="D50" s="18">
        <f>C32+C36+C40+D44+D48</f>
        <v>38850</v>
      </c>
      <c r="E50" s="25"/>
    </row>
    <row r="51" spans="1:9" x14ac:dyDescent="0.2">
      <c r="A51" s="25"/>
      <c r="B51" s="25"/>
      <c r="C51" s="25"/>
      <c r="D51" s="25"/>
      <c r="E51" s="25"/>
    </row>
    <row r="52" spans="1:9" x14ac:dyDescent="0.2">
      <c r="A52" s="26" t="s">
        <v>14</v>
      </c>
      <c r="B52" s="26"/>
      <c r="C52" s="26"/>
      <c r="D52" s="26"/>
      <c r="E52" s="26"/>
    </row>
    <row r="53" spans="1:9" x14ac:dyDescent="0.2">
      <c r="A53" s="25"/>
      <c r="B53" s="25"/>
      <c r="C53" s="25"/>
      <c r="D53" s="25"/>
      <c r="E53" s="25"/>
    </row>
    <row r="54" spans="1:9" x14ac:dyDescent="0.2">
      <c r="A54" s="27" t="s">
        <v>0</v>
      </c>
      <c r="B54" s="27"/>
      <c r="C54" s="27"/>
      <c r="D54" s="39"/>
      <c r="E54" s="25"/>
    </row>
    <row r="55" spans="1:9" x14ac:dyDescent="0.2">
      <c r="A55" s="28" t="s">
        <v>1</v>
      </c>
      <c r="B55" s="29" t="s">
        <v>17</v>
      </c>
      <c r="C55" s="28" t="s">
        <v>2</v>
      </c>
      <c r="D55" s="30"/>
      <c r="E55" s="31"/>
    </row>
    <row r="56" spans="1:9" ht="15" x14ac:dyDescent="0.2">
      <c r="A56" s="15">
        <v>8750</v>
      </c>
      <c r="B56" s="33">
        <f>+B8</f>
        <v>0</v>
      </c>
      <c r="C56" s="15">
        <f>A56*(1-B56)</f>
        <v>8750</v>
      </c>
      <c r="D56" s="30"/>
      <c r="E56" s="31"/>
    </row>
    <row r="57" spans="1:9" ht="15" x14ac:dyDescent="0.2">
      <c r="A57" s="40"/>
      <c r="B57" s="41"/>
      <c r="C57" s="32"/>
      <c r="D57" s="30"/>
      <c r="E57" s="31"/>
    </row>
    <row r="58" spans="1:9" x14ac:dyDescent="0.2">
      <c r="A58" s="27" t="s">
        <v>7</v>
      </c>
      <c r="B58" s="27"/>
      <c r="C58" s="27"/>
      <c r="D58" s="39"/>
      <c r="E58" s="31"/>
    </row>
    <row r="59" spans="1:9" x14ac:dyDescent="0.2">
      <c r="A59" s="28" t="s">
        <v>1</v>
      </c>
      <c r="B59" s="29" t="s">
        <v>17</v>
      </c>
      <c r="C59" s="28" t="s">
        <v>2</v>
      </c>
      <c r="D59" s="39"/>
      <c r="E59" s="31"/>
    </row>
    <row r="60" spans="1:9" ht="15" x14ac:dyDescent="0.2">
      <c r="A60" s="15">
        <v>6000</v>
      </c>
      <c r="B60" s="33">
        <f>B56</f>
        <v>0</v>
      </c>
      <c r="C60" s="15">
        <f>A60*(1-B60)</f>
        <v>6000</v>
      </c>
      <c r="D60" s="39"/>
      <c r="E60" s="42"/>
    </row>
    <row r="61" spans="1:9" ht="15" x14ac:dyDescent="0.2">
      <c r="A61" s="40"/>
      <c r="B61" s="41"/>
      <c r="C61" s="32"/>
      <c r="D61" s="30"/>
      <c r="E61" s="31"/>
    </row>
    <row r="62" spans="1:9" x14ac:dyDescent="0.2">
      <c r="A62" s="27" t="s">
        <v>18</v>
      </c>
      <c r="B62" s="27"/>
      <c r="C62" s="27"/>
      <c r="D62" s="30"/>
      <c r="E62" s="25"/>
    </row>
    <row r="63" spans="1:9" x14ac:dyDescent="0.2">
      <c r="A63" s="28" t="s">
        <v>1</v>
      </c>
      <c r="B63" s="29" t="s">
        <v>17</v>
      </c>
      <c r="C63" s="28" t="s">
        <v>2</v>
      </c>
      <c r="D63" s="30"/>
      <c r="E63" s="25"/>
    </row>
    <row r="64" spans="1:9" ht="15" x14ac:dyDescent="0.2">
      <c r="A64" s="15">
        <v>8000</v>
      </c>
      <c r="B64" s="33">
        <f>+B16</f>
        <v>0</v>
      </c>
      <c r="C64" s="15">
        <f>A64*(1-B64)</f>
        <v>8000</v>
      </c>
      <c r="D64" s="30"/>
      <c r="E64" s="42"/>
      <c r="H64" s="10"/>
      <c r="I64" s="3"/>
    </row>
    <row r="65" spans="1:5" ht="15" x14ac:dyDescent="0.2">
      <c r="A65" s="40"/>
      <c r="B65" s="41"/>
      <c r="C65" s="32"/>
      <c r="D65" s="30"/>
      <c r="E65" s="25"/>
    </row>
    <row r="66" spans="1:5" x14ac:dyDescent="0.2">
      <c r="A66" s="27" t="s">
        <v>19</v>
      </c>
      <c r="B66" s="27"/>
      <c r="C66" s="27"/>
      <c r="D66" s="27"/>
      <c r="E66" s="25"/>
    </row>
    <row r="67" spans="1:5" ht="25.5" x14ac:dyDescent="0.2">
      <c r="A67" s="28" t="s">
        <v>3</v>
      </c>
      <c r="B67" s="29" t="s">
        <v>4</v>
      </c>
      <c r="C67" s="29" t="s">
        <v>5</v>
      </c>
      <c r="D67" s="29" t="s">
        <v>6</v>
      </c>
      <c r="E67" s="25"/>
    </row>
    <row r="68" spans="1:5" ht="15" x14ac:dyDescent="0.2">
      <c r="A68" s="34" t="s">
        <v>21</v>
      </c>
      <c r="B68" s="16">
        <v>50</v>
      </c>
      <c r="C68" s="43">
        <f>+C20</f>
        <v>0</v>
      </c>
      <c r="D68" s="17">
        <f>B68*C68</f>
        <v>0</v>
      </c>
      <c r="E68" s="25"/>
    </row>
    <row r="69" spans="1:5" s="3" customFormat="1" ht="15" x14ac:dyDescent="0.25">
      <c r="A69" s="40"/>
      <c r="B69" s="41"/>
      <c r="C69" s="32"/>
      <c r="D69" s="30"/>
      <c r="E69" s="31"/>
    </row>
    <row r="70" spans="1:5" s="3" customFormat="1" x14ac:dyDescent="0.25">
      <c r="A70" s="27" t="s">
        <v>20</v>
      </c>
      <c r="B70" s="27"/>
      <c r="C70" s="27"/>
      <c r="D70" s="27"/>
      <c r="E70" s="31"/>
    </row>
    <row r="71" spans="1:5" ht="25.5" x14ac:dyDescent="0.2">
      <c r="A71" s="28" t="s">
        <v>3</v>
      </c>
      <c r="B71" s="29" t="s">
        <v>4</v>
      </c>
      <c r="C71" s="29" t="s">
        <v>5</v>
      </c>
      <c r="D71" s="29" t="s">
        <v>6</v>
      </c>
      <c r="E71" s="25"/>
    </row>
    <row r="72" spans="1:5" ht="15" x14ac:dyDescent="0.2">
      <c r="A72" s="34" t="s">
        <v>21</v>
      </c>
      <c r="B72" s="16">
        <v>20</v>
      </c>
      <c r="C72" s="43">
        <f>+C24</f>
        <v>0</v>
      </c>
      <c r="D72" s="17">
        <f>B72*C72</f>
        <v>0</v>
      </c>
      <c r="E72" s="25"/>
    </row>
    <row r="73" spans="1:5" x14ac:dyDescent="0.2">
      <c r="A73" s="25"/>
      <c r="B73" s="25"/>
      <c r="C73" s="25"/>
      <c r="D73" s="25"/>
      <c r="E73" s="44"/>
    </row>
    <row r="74" spans="1:5" x14ac:dyDescent="0.2">
      <c r="A74" s="25"/>
      <c r="B74" s="25"/>
      <c r="C74" s="35" t="s">
        <v>13</v>
      </c>
      <c r="D74" s="18">
        <f>C56+C60+C64+D68+D72</f>
        <v>22750</v>
      </c>
      <c r="E74" s="25"/>
    </row>
    <row r="75" spans="1:5" x14ac:dyDescent="0.2">
      <c r="A75" s="25"/>
      <c r="B75" s="25"/>
      <c r="C75" s="25"/>
      <c r="D75" s="25"/>
      <c r="E75" s="44"/>
    </row>
    <row r="76" spans="1:5" x14ac:dyDescent="0.2">
      <c r="A76" s="25"/>
      <c r="B76" s="25"/>
      <c r="C76" s="45" t="s">
        <v>8</v>
      </c>
      <c r="D76" s="19">
        <f>D26+D50+D74</f>
        <v>119600</v>
      </c>
      <c r="E76" s="46"/>
    </row>
    <row r="77" spans="1:5" x14ac:dyDescent="0.2">
      <c r="A77" s="25"/>
      <c r="B77" s="25"/>
      <c r="C77" s="47"/>
      <c r="D77" s="48"/>
      <c r="E77" s="25"/>
    </row>
    <row r="78" spans="1:5" x14ac:dyDescent="0.2">
      <c r="A78" s="46"/>
      <c r="B78" s="25"/>
      <c r="C78" s="45" t="s">
        <v>11</v>
      </c>
      <c r="D78" s="19">
        <f>D76*3</f>
        <v>358800</v>
      </c>
      <c r="E78" s="25"/>
    </row>
    <row r="79" spans="1:5" x14ac:dyDescent="0.2">
      <c r="A79" s="49"/>
      <c r="B79" s="25"/>
      <c r="C79" s="39"/>
      <c r="D79" s="39"/>
      <c r="E79" s="25"/>
    </row>
    <row r="80" spans="1:5" x14ac:dyDescent="0.2">
      <c r="A80" s="25"/>
      <c r="B80" s="25"/>
      <c r="C80" s="35" t="s">
        <v>10</v>
      </c>
      <c r="D80" s="19">
        <v>21242.34</v>
      </c>
      <c r="E80" s="25"/>
    </row>
    <row r="81" spans="1:5" x14ac:dyDescent="0.2">
      <c r="A81" s="25"/>
      <c r="B81" s="25"/>
      <c r="C81" s="25"/>
      <c r="D81" s="25"/>
      <c r="E81" s="25"/>
    </row>
    <row r="82" spans="1:5" x14ac:dyDescent="0.2">
      <c r="A82" s="25"/>
      <c r="B82" s="25"/>
      <c r="C82" s="50" t="s">
        <v>12</v>
      </c>
      <c r="D82" s="20">
        <f>D78+D80</f>
        <v>380042.34</v>
      </c>
      <c r="E82" s="25"/>
    </row>
  </sheetData>
  <sheetProtection password="8A9D" sheet="1" objects="1" scenarios="1"/>
  <mergeCells count="21">
    <mergeCell ref="G4:I4"/>
    <mergeCell ref="G5:I5"/>
    <mergeCell ref="A18:D18"/>
    <mergeCell ref="A1:E2"/>
    <mergeCell ref="A4:E4"/>
    <mergeCell ref="A6:C6"/>
    <mergeCell ref="A10:C10"/>
    <mergeCell ref="A14:C14"/>
    <mergeCell ref="A22:D22"/>
    <mergeCell ref="A46:D46"/>
    <mergeCell ref="A70:D70"/>
    <mergeCell ref="A54:C54"/>
    <mergeCell ref="A58:C58"/>
    <mergeCell ref="A62:C62"/>
    <mergeCell ref="A66:D66"/>
    <mergeCell ref="A28:E28"/>
    <mergeCell ref="A30:C30"/>
    <mergeCell ref="A34:C34"/>
    <mergeCell ref="A38:C38"/>
    <mergeCell ref="A42:D42"/>
    <mergeCell ref="A52:E52"/>
  </mergeCells>
  <pageMargins left="0.74803149606299213" right="0.74803149606299213" top="0.98425196850393704" bottom="0.98425196850393704" header="0.51181102362204722" footer="0.51181102362204722"/>
  <pageSetup paperSize="9" scale="39" firstPageNumber="0" orientation="landscape" horizontalDpi="300" verticalDpi="300" r:id="rId1"/>
  <headerFooter alignWithMargins="0"/>
  <rowBreaks count="1" manualBreakCount="1">
    <brk id="23" max="4" man="1"/>
  </rowBreaks>
  <colBreaks count="1" manualBreakCount="1">
    <brk id="1" max="81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Manut DT5</vt:lpstr>
      <vt:lpstr>'Manut DT5'!Area_stampa</vt:lpstr>
    </vt:vector>
  </TitlesOfParts>
  <Company>Autostrade per l'Italia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Romano, Nicola</dc:creator>
  <cp:lastModifiedBy>Zito, Vito Andrea</cp:lastModifiedBy>
  <cp:lastPrinted>2015-11-11T08:13:37Z</cp:lastPrinted>
  <dcterms:created xsi:type="dcterms:W3CDTF">2015-11-10T16:37:01Z</dcterms:created>
  <dcterms:modified xsi:type="dcterms:W3CDTF">2018-09-25T15:00:45Z</dcterms:modified>
</cp:coreProperties>
</file>